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rojekte\saferoad_energiesystem_l\"/>
    </mc:Choice>
  </mc:AlternateContent>
  <bookViews>
    <workbookView xWindow="0" yWindow="0" windowWidth="38400" windowHeight="17430"/>
  </bookViews>
  <sheets>
    <sheet name="Liefer- und Zahlungspla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1" l="1"/>
  <c r="D15" i="1" s="1"/>
  <c r="D17" i="1" s="1"/>
  <c r="D19" i="1" s="1"/>
  <c r="D21" i="1" s="1"/>
  <c r="D23" i="1" s="1"/>
  <c r="D25" i="1" s="1"/>
  <c r="D27" i="1" s="1"/>
  <c r="D29" i="1" s="1"/>
  <c r="D31" i="1" s="1"/>
  <c r="F16" i="1" l="1"/>
  <c r="F15" i="1"/>
  <c r="H17" i="1" s="1"/>
  <c r="H18" i="1"/>
  <c r="F17" i="1"/>
  <c r="H19" i="1" s="1"/>
  <c r="F18" i="1"/>
  <c r="F19" i="1"/>
  <c r="H21" i="1" s="1"/>
  <c r="F20" i="1"/>
  <c r="H22" i="1" s="1"/>
  <c r="F21" i="1"/>
  <c r="H23" i="1" s="1"/>
  <c r="F22" i="1"/>
  <c r="H24" i="1" s="1"/>
  <c r="F23" i="1"/>
  <c r="H25" i="1" s="1"/>
  <c r="F24" i="1"/>
  <c r="H26" i="1" s="1"/>
  <c r="F25" i="1"/>
  <c r="F26" i="1"/>
  <c r="H28" i="1" s="1"/>
  <c r="F27" i="1"/>
  <c r="H29" i="1" s="1"/>
  <c r="F28" i="1"/>
  <c r="H30" i="1" s="1"/>
  <c r="F29" i="1"/>
  <c r="F30" i="1"/>
  <c r="H32" i="1" s="1"/>
  <c r="F31" i="1"/>
  <c r="H33" i="1" s="1"/>
  <c r="F32" i="1"/>
  <c r="H34" i="1" s="1"/>
  <c r="F33" i="1"/>
  <c r="H35" i="1" s="1"/>
  <c r="F34" i="1"/>
  <c r="H36" i="1" s="1"/>
  <c r="F10" i="1"/>
  <c r="H10" i="1" s="1"/>
  <c r="H20" i="1"/>
  <c r="H27" i="1"/>
  <c r="H31" i="1"/>
  <c r="E15" i="1"/>
  <c r="E16" i="1" s="1"/>
  <c r="E17" i="1" s="1"/>
  <c r="E18" i="1" s="1"/>
  <c r="E19" i="1" s="1"/>
  <c r="E20" i="1" s="1"/>
  <c r="E21" i="1" s="1"/>
  <c r="E22" i="1" s="1"/>
  <c r="E23" i="1" s="1"/>
  <c r="E24" i="1" s="1"/>
  <c r="E25" i="1" s="1"/>
  <c r="E26" i="1" s="1"/>
  <c r="E27" i="1" s="1"/>
  <c r="E28" i="1" s="1"/>
  <c r="E29" i="1" s="1"/>
  <c r="E30" i="1" s="1"/>
  <c r="E31" i="1" s="1"/>
  <c r="E32" i="1" s="1"/>
  <c r="E33" i="1" s="1"/>
  <c r="E34" i="1" s="1"/>
  <c r="H39" i="1" l="1"/>
  <c r="G15" i="1"/>
  <c r="G16" i="1" s="1"/>
  <c r="G17" i="1" s="1"/>
  <c r="G18" i="1" s="1"/>
  <c r="G19" i="1" s="1"/>
  <c r="G20" i="1" s="1"/>
  <c r="G21" i="1" s="1"/>
  <c r="G22" i="1" s="1"/>
  <c r="G23" i="1" s="1"/>
  <c r="G24" i="1" s="1"/>
  <c r="G25" i="1" s="1"/>
  <c r="G26" i="1" s="1"/>
  <c r="G27" i="1" s="1"/>
  <c r="G28" i="1" s="1"/>
  <c r="G29" i="1" s="1"/>
  <c r="G30" i="1" s="1"/>
  <c r="G31" i="1" s="1"/>
  <c r="G32" i="1" s="1"/>
  <c r="G33" i="1" s="1"/>
  <c r="G34" i="1" s="1"/>
</calcChain>
</file>

<file path=xl/sharedStrings.xml><?xml version="1.0" encoding="utf-8"?>
<sst xmlns="http://schemas.openxmlformats.org/spreadsheetml/2006/main" count="50" uniqueCount="46">
  <si>
    <t>KW 37</t>
  </si>
  <si>
    <t>KW 38</t>
  </si>
  <si>
    <t>KW 39</t>
  </si>
  <si>
    <t>KW 40</t>
  </si>
  <si>
    <t>KW 41</t>
  </si>
  <si>
    <t>KW 42</t>
  </si>
  <si>
    <t>KW 43</t>
  </si>
  <si>
    <t>KW 44</t>
  </si>
  <si>
    <t>KW 45</t>
  </si>
  <si>
    <t>KW 46</t>
  </si>
  <si>
    <t>KW 47</t>
  </si>
  <si>
    <t>KW 48</t>
  </si>
  <si>
    <t>KW 49</t>
  </si>
  <si>
    <t>KW 50</t>
  </si>
  <si>
    <t>KW 51</t>
  </si>
  <si>
    <t>KW 52</t>
  </si>
  <si>
    <t>Bestellung</t>
  </si>
  <si>
    <t>Vorlauf für ECS</t>
  </si>
  <si>
    <t>KW1</t>
  </si>
  <si>
    <t>KW2</t>
  </si>
  <si>
    <t>KW3</t>
  </si>
  <si>
    <t>KW4</t>
  </si>
  <si>
    <t>KW5</t>
  </si>
  <si>
    <t>KW6</t>
  </si>
  <si>
    <t>KW7</t>
  </si>
  <si>
    <t>KW8</t>
  </si>
  <si>
    <t>KW9</t>
  </si>
  <si>
    <t>KW10</t>
  </si>
  <si>
    <t>Vorkasse - Proforma</t>
  </si>
  <si>
    <t>Lieferung
Anzahl je KW</t>
  </si>
  <si>
    <t>Lieferung
Anzahl
kumuliert</t>
  </si>
  <si>
    <r>
      <t xml:space="preserve">Zahlung
</t>
    </r>
    <r>
      <rPr>
        <b/>
        <i/>
        <sz val="10"/>
        <color theme="1"/>
        <rFont val="Calibri"/>
        <family val="2"/>
        <scheme val="minor"/>
      </rPr>
      <t>(Zahlungsziel 10 Tage)</t>
    </r>
  </si>
  <si>
    <t>Summe Zahlungen</t>
  </si>
  <si>
    <t>Liefer- und Zahlungsplan</t>
  </si>
  <si>
    <t>Energiesystem von ECS an Saferoad SES</t>
  </si>
  <si>
    <t>Rechnungslegung
brutto</t>
  </si>
  <si>
    <t>Rechnungslegung 
kumuliefer brutto</t>
  </si>
  <si>
    <t>Anhang zum Angebot 26413</t>
  </si>
  <si>
    <t>Mindestanzahl  beigestellter Gehäuse und Montageplatten, kumuliert</t>
  </si>
  <si>
    <t>KW36</t>
  </si>
  <si>
    <t>Wochen n nach Projektstart</t>
  </si>
  <si>
    <t>KW
( Bei Bestellung und Eingang VK in KW36 )</t>
  </si>
  <si>
    <t>KW11</t>
  </si>
  <si>
    <t>Geschätzte Produktionszeiten und daraus folgende Zahlungen</t>
  </si>
  <si>
    <t>Wir bemühen uns die Produktion zu beschleunigen</t>
  </si>
  <si>
    <t xml:space="preserve">Projektstart = Bestelleingang und Zahlungseingang Vorkasse
Alle Angaben nach besten Wissen und Gewissen, kann aber variieren.  Abhängig auch von rechtzeitiger Selbstbelieferung von Vorlieferanten.
Mischung von Rittal und Alu Schränken kann zu Verzögerungen führen. Bitte Lieferung von Rittal Schränken frühzeitig ankündigen, damit dies in der Materialvorbereitung berücksichtigt werden kann.
Vorherige Energiesysteme dienen als Muster für diese  Produktion.  Diese Bestellung wird gleich ausgeführt, Verdrahtungskanal verkleinert, wie bei der letzten Lieferung. Bitte Prüfen! GreenController wie bei den Letzten Lieferungen, wie besprochen. Hardware gilt bei Bestellung als geprüft und freigegeben. Änderungen können zu Verzögerungen oder Mehrkosten führen.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</si>
</sst>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i/>
      <sz val="10"/>
      <color theme="1"/>
      <name val="Calibri"/>
      <family val="2"/>
      <scheme val="minor"/>
    </font>
    <font>
      <b/>
      <sz val="18"/>
      <color theme="1"/>
      <name val="Calibri"/>
      <family val="2"/>
      <scheme val="minor"/>
    </font>
    <font>
      <sz val="11"/>
      <color rgb="FF0070C0"/>
      <name val="Calibri"/>
      <family val="2"/>
      <scheme val="minor"/>
    </font>
    <font>
      <b/>
      <sz val="11"/>
      <color rgb="FF0070C0"/>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35">
    <xf numFmtId="0" fontId="0" fillId="0" borderId="0" xfId="0"/>
    <xf numFmtId="0" fontId="0" fillId="0" borderId="0" xfId="0" applyAlignment="1">
      <alignment horizontal="right"/>
    </xf>
    <xf numFmtId="44" fontId="0" fillId="0" borderId="0" xfId="1" applyFont="1"/>
    <xf numFmtId="44" fontId="0" fillId="0" borderId="0" xfId="0" applyNumberFormat="1"/>
    <xf numFmtId="0" fontId="2" fillId="0" borderId="0" xfId="0" applyFont="1"/>
    <xf numFmtId="0" fontId="2" fillId="0" borderId="0" xfId="0" applyFont="1" applyAlignment="1">
      <alignment horizontal="right" wrapText="1"/>
    </xf>
    <xf numFmtId="44" fontId="2" fillId="0" borderId="0" xfId="0" applyNumberFormat="1" applyFont="1"/>
    <xf numFmtId="0" fontId="0" fillId="0" borderId="0" xfId="0" applyBorder="1"/>
    <xf numFmtId="0" fontId="0" fillId="0" borderId="1" xfId="0" applyBorder="1"/>
    <xf numFmtId="0" fontId="2" fillId="0" borderId="0" xfId="0" applyFont="1" applyAlignment="1">
      <alignment horizontal="right"/>
    </xf>
    <xf numFmtId="0" fontId="5" fillId="0" borderId="0" xfId="0" applyFont="1"/>
    <xf numFmtId="0" fontId="6" fillId="0" borderId="0" xfId="0" applyFont="1"/>
    <xf numFmtId="0" fontId="7" fillId="0" borderId="0" xfId="0" applyFont="1" applyAlignment="1">
      <alignment horizontal="right" wrapText="1"/>
    </xf>
    <xf numFmtId="0" fontId="6" fillId="0" borderId="0" xfId="0" applyFont="1" applyAlignment="1">
      <alignment horizontal="right"/>
    </xf>
    <xf numFmtId="44" fontId="6" fillId="0" borderId="0" xfId="1" applyFont="1"/>
    <xf numFmtId="44" fontId="6" fillId="0" borderId="0" xfId="0" applyNumberFormat="1" applyFont="1"/>
    <xf numFmtId="0" fontId="6" fillId="0" borderId="0" xfId="0" applyFont="1" applyBorder="1"/>
    <xf numFmtId="44" fontId="6" fillId="0" borderId="0" xfId="0" applyNumberFormat="1" applyFont="1" applyBorder="1"/>
    <xf numFmtId="0" fontId="6" fillId="0" borderId="1" xfId="0" applyFont="1" applyBorder="1"/>
    <xf numFmtId="44" fontId="7" fillId="0" borderId="0" xfId="0" applyNumberFormat="1" applyFont="1"/>
    <xf numFmtId="0" fontId="7" fillId="0" borderId="0" xfId="0" applyFont="1" applyAlignment="1">
      <alignment horizontal="right"/>
    </xf>
    <xf numFmtId="0" fontId="2" fillId="0" borderId="0" xfId="0" applyFont="1" applyAlignment="1">
      <alignment wrapText="1"/>
    </xf>
    <xf numFmtId="0" fontId="0" fillId="0" borderId="0" xfId="0" applyFill="1" applyBorder="1"/>
    <xf numFmtId="0" fontId="0" fillId="0" borderId="0" xfId="0"/>
    <xf numFmtId="0" fontId="0" fillId="0" borderId="0" xfId="0" applyBorder="1"/>
    <xf numFmtId="0" fontId="2" fillId="2" borderId="0" xfId="0" applyFont="1" applyFill="1" applyAlignment="1">
      <alignment horizontal="right" wrapText="1"/>
    </xf>
    <xf numFmtId="0" fontId="0" fillId="2" borderId="0" xfId="0" applyFill="1"/>
    <xf numFmtId="0" fontId="0" fillId="2" borderId="0" xfId="0" applyFill="1" applyAlignment="1">
      <alignment horizontal="right"/>
    </xf>
    <xf numFmtId="0" fontId="0" fillId="2" borderId="0" xfId="0" applyFill="1" applyBorder="1"/>
    <xf numFmtId="0" fontId="0" fillId="2" borderId="1" xfId="0" applyFill="1" applyBorder="1"/>
    <xf numFmtId="0" fontId="0" fillId="2" borderId="0" xfId="0" applyFill="1" applyAlignment="1">
      <alignment horizontal="left" wrapText="1"/>
    </xf>
    <xf numFmtId="0" fontId="0" fillId="2" borderId="0" xfId="0" applyFill="1" applyAlignment="1">
      <alignment horizontal="left"/>
    </xf>
    <xf numFmtId="0" fontId="0" fillId="2" borderId="0" xfId="0" applyFill="1" applyAlignment="1">
      <alignment horizontal="center" vertical="center"/>
    </xf>
    <xf numFmtId="0" fontId="0" fillId="0" borderId="0" xfId="0" applyAlignment="1">
      <alignment wrapText="1"/>
    </xf>
    <xf numFmtId="0" fontId="7" fillId="0" borderId="0" xfId="0" applyFont="1" applyAlignment="1">
      <alignment horizontal="left" wrapText="1"/>
    </xf>
  </cellXfs>
  <cellStyles count="3">
    <cellStyle name="Standard" xfId="0" builtinId="0"/>
    <cellStyle name="Währung" xfId="1" builtinId="4"/>
    <cellStyle name="Währung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tabSelected="1" topLeftCell="A11" workbookViewId="0">
      <selection activeCell="C34" sqref="C34"/>
    </sheetView>
  </sheetViews>
  <sheetFormatPr baseColWidth="10" defaultRowHeight="15" x14ac:dyDescent="0.25"/>
  <cols>
    <col min="1" max="1" width="11.5703125" customWidth="1"/>
    <col min="2" max="2" width="20.7109375" customWidth="1"/>
    <col min="3" max="4" width="16" customWidth="1"/>
    <col min="5" max="5" width="12.140625" customWidth="1"/>
    <col min="6" max="6" width="19.5703125" customWidth="1"/>
    <col min="7" max="7" width="16.7109375" customWidth="1"/>
    <col min="8" max="8" width="13.140625" customWidth="1"/>
    <col min="9" max="9" width="3.7109375" customWidth="1"/>
    <col min="11" max="11" width="8.5703125" customWidth="1"/>
    <col min="12" max="12" width="16" customWidth="1"/>
    <col min="13" max="13" width="13.7109375" customWidth="1"/>
    <col min="14" max="14" width="18" customWidth="1"/>
    <col min="15" max="15" width="18.28515625" customWidth="1"/>
    <col min="16" max="16" width="19.7109375" customWidth="1"/>
  </cols>
  <sheetData>
    <row r="1" spans="1:16" ht="23.25" x14ac:dyDescent="0.35">
      <c r="A1" s="10" t="s">
        <v>33</v>
      </c>
    </row>
    <row r="2" spans="1:16" ht="3.75" customHeight="1" x14ac:dyDescent="0.25"/>
    <row r="3" spans="1:16" ht="15.75" customHeight="1" x14ac:dyDescent="0.25">
      <c r="A3" t="s">
        <v>37</v>
      </c>
    </row>
    <row r="4" spans="1:16" ht="24.75" customHeight="1" x14ac:dyDescent="0.25"/>
    <row r="5" spans="1:16" x14ac:dyDescent="0.25">
      <c r="A5" s="4" t="s">
        <v>34</v>
      </c>
      <c r="J5" s="11"/>
    </row>
    <row r="6" spans="1:16" x14ac:dyDescent="0.25">
      <c r="A6" t="s">
        <v>43</v>
      </c>
    </row>
    <row r="7" spans="1:16" s="33" customFormat="1" ht="75" x14ac:dyDescent="0.25">
      <c r="A7" s="21" t="s">
        <v>40</v>
      </c>
      <c r="B7" s="21" t="s">
        <v>41</v>
      </c>
      <c r="C7" s="5" t="s">
        <v>29</v>
      </c>
      <c r="D7" s="25" t="s">
        <v>38</v>
      </c>
      <c r="E7" s="5" t="s">
        <v>30</v>
      </c>
      <c r="F7" s="5" t="s">
        <v>35</v>
      </c>
      <c r="G7" s="5" t="s">
        <v>36</v>
      </c>
      <c r="H7" s="5" t="s">
        <v>31</v>
      </c>
      <c r="J7" s="34"/>
      <c r="K7" s="34"/>
      <c r="L7" s="12"/>
      <c r="M7" s="12"/>
      <c r="N7" s="12"/>
      <c r="O7" s="12"/>
      <c r="P7" s="12"/>
    </row>
    <row r="8" spans="1:16" x14ac:dyDescent="0.25">
      <c r="D8" s="26"/>
      <c r="J8" s="11"/>
      <c r="K8" s="11"/>
      <c r="L8" s="11"/>
      <c r="M8" s="11"/>
      <c r="N8" s="11"/>
      <c r="O8" s="11"/>
      <c r="P8" s="11"/>
    </row>
    <row r="9" spans="1:16" x14ac:dyDescent="0.25">
      <c r="A9">
        <v>0</v>
      </c>
      <c r="B9" t="s">
        <v>39</v>
      </c>
      <c r="C9" s="1" t="s">
        <v>16</v>
      </c>
      <c r="D9" s="27"/>
      <c r="F9" s="1" t="s">
        <v>28</v>
      </c>
      <c r="J9" s="11"/>
      <c r="K9" s="11"/>
      <c r="L9" s="13"/>
      <c r="M9" s="11"/>
      <c r="N9" s="13"/>
      <c r="O9" s="11"/>
      <c r="P9" s="11"/>
    </row>
    <row r="10" spans="1:16" x14ac:dyDescent="0.25">
      <c r="A10">
        <v>1</v>
      </c>
      <c r="B10" s="23" t="s">
        <v>0</v>
      </c>
      <c r="C10" s="1" t="s">
        <v>17</v>
      </c>
      <c r="D10" s="27"/>
      <c r="F10" s="2">
        <f>232080*0.5*1.19</f>
        <v>138087.6</v>
      </c>
      <c r="H10" s="3">
        <f>F10</f>
        <v>138087.6</v>
      </c>
      <c r="J10" s="11"/>
      <c r="K10" s="11"/>
      <c r="L10" s="13"/>
      <c r="M10" s="11"/>
      <c r="N10" s="14"/>
      <c r="O10" s="11"/>
      <c r="P10" s="15"/>
    </row>
    <row r="11" spans="1:16" x14ac:dyDescent="0.25">
      <c r="A11">
        <v>2</v>
      </c>
      <c r="B11" s="23" t="s">
        <v>1</v>
      </c>
      <c r="C11" s="1" t="s">
        <v>17</v>
      </c>
      <c r="D11" s="27"/>
      <c r="J11" s="11"/>
      <c r="K11" s="11"/>
      <c r="L11" s="13"/>
      <c r="M11" s="11"/>
      <c r="N11" s="11"/>
      <c r="O11" s="11"/>
      <c r="P11" s="11"/>
    </row>
    <row r="12" spans="1:16" x14ac:dyDescent="0.25">
      <c r="A12">
        <v>3</v>
      </c>
      <c r="B12" s="23" t="s">
        <v>2</v>
      </c>
      <c r="C12" s="1" t="s">
        <v>17</v>
      </c>
      <c r="D12" s="27"/>
      <c r="J12" s="11"/>
      <c r="K12" s="11"/>
      <c r="L12" s="13"/>
      <c r="M12" s="11"/>
      <c r="N12" s="11"/>
      <c r="O12" s="11"/>
      <c r="P12" s="11"/>
    </row>
    <row r="13" spans="1:16" x14ac:dyDescent="0.25">
      <c r="A13">
        <v>4</v>
      </c>
      <c r="B13" s="23" t="s">
        <v>3</v>
      </c>
      <c r="C13" s="1" t="s">
        <v>17</v>
      </c>
      <c r="D13" s="27">
        <f>C15+C16</f>
        <v>8</v>
      </c>
      <c r="J13" s="11"/>
      <c r="K13" s="11"/>
      <c r="L13" s="13"/>
      <c r="M13" s="11"/>
      <c r="N13" s="11"/>
      <c r="O13" s="11"/>
      <c r="P13" s="11"/>
    </row>
    <row r="14" spans="1:16" x14ac:dyDescent="0.25">
      <c r="A14">
        <v>5</v>
      </c>
      <c r="B14" s="23" t="s">
        <v>4</v>
      </c>
      <c r="C14" s="1" t="s">
        <v>17</v>
      </c>
      <c r="D14" s="27"/>
      <c r="J14" s="11"/>
      <c r="K14" s="11"/>
      <c r="L14" s="13"/>
      <c r="M14" s="11"/>
      <c r="N14" s="14"/>
      <c r="O14" s="15"/>
      <c r="P14" s="11"/>
    </row>
    <row r="15" spans="1:16" x14ac:dyDescent="0.25">
      <c r="A15">
        <v>6</v>
      </c>
      <c r="B15" s="23" t="s">
        <v>5</v>
      </c>
      <c r="C15">
        <v>4</v>
      </c>
      <c r="D15" s="26">
        <f>D13+C17+C18</f>
        <v>16</v>
      </c>
      <c r="E15">
        <f>E14+C15</f>
        <v>4</v>
      </c>
      <c r="F15" s="2">
        <f t="shared" ref="F15:F34" si="0">C15*3868*1.19</f>
        <v>18411.68</v>
      </c>
      <c r="G15" s="3">
        <f>G14+F15</f>
        <v>18411.68</v>
      </c>
      <c r="H15" s="3">
        <v>0</v>
      </c>
      <c r="J15" s="11"/>
      <c r="K15" s="11"/>
      <c r="L15" s="11"/>
      <c r="M15" s="11"/>
      <c r="N15" s="14"/>
      <c r="O15" s="15"/>
      <c r="P15" s="15"/>
    </row>
    <row r="16" spans="1:16" x14ac:dyDescent="0.25">
      <c r="A16">
        <v>7</v>
      </c>
      <c r="B16" s="23" t="s">
        <v>6</v>
      </c>
      <c r="C16">
        <v>4</v>
      </c>
      <c r="D16" s="26"/>
      <c r="E16">
        <f t="shared" ref="E16:E28" si="1">E15+C16</f>
        <v>8</v>
      </c>
      <c r="F16" s="2">
        <f t="shared" si="0"/>
        <v>18411.68</v>
      </c>
      <c r="G16" s="3">
        <f t="shared" ref="G16:G33" si="2">G15+F16</f>
        <v>36823.360000000001</v>
      </c>
      <c r="H16" s="3">
        <v>0</v>
      </c>
      <c r="J16" s="11"/>
      <c r="K16" s="11"/>
      <c r="L16" s="11"/>
      <c r="M16" s="11"/>
      <c r="N16" s="14"/>
      <c r="O16" s="15"/>
      <c r="P16" s="15"/>
    </row>
    <row r="17" spans="1:16" x14ac:dyDescent="0.25">
      <c r="A17">
        <v>8</v>
      </c>
      <c r="B17" s="23" t="s">
        <v>7</v>
      </c>
      <c r="C17">
        <v>4</v>
      </c>
      <c r="D17" s="26">
        <f>D15+C19+C20</f>
        <v>23</v>
      </c>
      <c r="E17">
        <f t="shared" si="1"/>
        <v>12</v>
      </c>
      <c r="F17" s="2">
        <f t="shared" si="0"/>
        <v>18411.68</v>
      </c>
      <c r="G17" s="3">
        <f t="shared" si="2"/>
        <v>55235.040000000001</v>
      </c>
      <c r="H17" s="3">
        <f>F15*0.5</f>
        <v>9205.84</v>
      </c>
      <c r="J17" s="11"/>
      <c r="K17" s="11"/>
      <c r="L17" s="11"/>
      <c r="M17" s="11"/>
      <c r="N17" s="14"/>
      <c r="O17" s="15"/>
      <c r="P17" s="15"/>
    </row>
    <row r="18" spans="1:16" x14ac:dyDescent="0.25">
      <c r="A18">
        <v>9</v>
      </c>
      <c r="B18" s="23" t="s">
        <v>8</v>
      </c>
      <c r="C18">
        <v>4</v>
      </c>
      <c r="D18" s="26"/>
      <c r="E18">
        <f t="shared" si="1"/>
        <v>16</v>
      </c>
      <c r="F18" s="2">
        <f t="shared" si="0"/>
        <v>18411.68</v>
      </c>
      <c r="G18" s="3">
        <f t="shared" si="2"/>
        <v>73646.720000000001</v>
      </c>
      <c r="H18" s="3">
        <f t="shared" ref="H18:H36" si="3">F16*0.5</f>
        <v>9205.84</v>
      </c>
      <c r="J18" s="11"/>
      <c r="K18" s="11"/>
      <c r="L18" s="11"/>
      <c r="M18" s="11"/>
      <c r="N18" s="14"/>
      <c r="O18" s="15"/>
      <c r="P18" s="15"/>
    </row>
    <row r="19" spans="1:16" x14ac:dyDescent="0.25">
      <c r="A19">
        <v>10</v>
      </c>
      <c r="B19" s="23" t="s">
        <v>9</v>
      </c>
      <c r="C19">
        <v>4</v>
      </c>
      <c r="D19" s="26">
        <f>D17+C21+C22</f>
        <v>30</v>
      </c>
      <c r="E19">
        <f t="shared" si="1"/>
        <v>20</v>
      </c>
      <c r="F19" s="2">
        <f t="shared" si="0"/>
        <v>18411.68</v>
      </c>
      <c r="G19" s="3">
        <f t="shared" si="2"/>
        <v>92058.4</v>
      </c>
      <c r="H19" s="3">
        <f t="shared" si="3"/>
        <v>9205.84</v>
      </c>
      <c r="J19" s="11"/>
      <c r="K19" s="11"/>
      <c r="L19" s="11"/>
      <c r="M19" s="11"/>
      <c r="N19" s="14"/>
      <c r="O19" s="15"/>
      <c r="P19" s="15"/>
    </row>
    <row r="20" spans="1:16" x14ac:dyDescent="0.25">
      <c r="A20">
        <v>11</v>
      </c>
      <c r="B20" s="23" t="s">
        <v>10</v>
      </c>
      <c r="C20">
        <v>3</v>
      </c>
      <c r="D20" s="26"/>
      <c r="E20">
        <f t="shared" si="1"/>
        <v>23</v>
      </c>
      <c r="F20" s="2">
        <f t="shared" si="0"/>
        <v>13808.76</v>
      </c>
      <c r="G20" s="3">
        <f t="shared" si="2"/>
        <v>105867.15999999999</v>
      </c>
      <c r="H20" s="3">
        <f t="shared" si="3"/>
        <v>9205.84</v>
      </c>
      <c r="J20" s="11"/>
      <c r="K20" s="11"/>
      <c r="L20" s="11"/>
      <c r="M20" s="11"/>
      <c r="N20" s="14"/>
      <c r="O20" s="15"/>
      <c r="P20" s="15"/>
    </row>
    <row r="21" spans="1:16" x14ac:dyDescent="0.25">
      <c r="A21">
        <v>12</v>
      </c>
      <c r="B21" s="23" t="s">
        <v>11</v>
      </c>
      <c r="C21">
        <v>3</v>
      </c>
      <c r="D21" s="26">
        <f>D19+C23+C24</f>
        <v>37</v>
      </c>
      <c r="E21">
        <f t="shared" si="1"/>
        <v>26</v>
      </c>
      <c r="F21" s="2">
        <f t="shared" si="0"/>
        <v>13808.76</v>
      </c>
      <c r="G21" s="3">
        <f t="shared" si="2"/>
        <v>119675.91999999998</v>
      </c>
      <c r="H21" s="3">
        <f t="shared" si="3"/>
        <v>9205.84</v>
      </c>
      <c r="J21" s="11"/>
      <c r="K21" s="11"/>
      <c r="L21" s="11"/>
      <c r="M21" s="11"/>
      <c r="N21" s="14"/>
      <c r="O21" s="15"/>
      <c r="P21" s="15"/>
    </row>
    <row r="22" spans="1:16" x14ac:dyDescent="0.25">
      <c r="A22">
        <v>13</v>
      </c>
      <c r="B22" s="23" t="s">
        <v>12</v>
      </c>
      <c r="C22">
        <v>4</v>
      </c>
      <c r="D22" s="26"/>
      <c r="E22">
        <f t="shared" si="1"/>
        <v>30</v>
      </c>
      <c r="F22" s="2">
        <f t="shared" si="0"/>
        <v>18411.68</v>
      </c>
      <c r="G22" s="3">
        <f t="shared" si="2"/>
        <v>138087.59999999998</v>
      </c>
      <c r="H22" s="3">
        <f t="shared" si="3"/>
        <v>6904.38</v>
      </c>
      <c r="J22" s="11"/>
      <c r="K22" s="11"/>
      <c r="L22" s="11"/>
      <c r="M22" s="11"/>
      <c r="N22" s="14"/>
      <c r="O22" s="15"/>
      <c r="P22" s="15"/>
    </row>
    <row r="23" spans="1:16" x14ac:dyDescent="0.25">
      <c r="A23">
        <v>14</v>
      </c>
      <c r="B23" s="23" t="s">
        <v>13</v>
      </c>
      <c r="C23">
        <v>3</v>
      </c>
      <c r="D23" s="26">
        <f>D21+C25+C26</f>
        <v>37</v>
      </c>
      <c r="E23">
        <f t="shared" si="1"/>
        <v>33</v>
      </c>
      <c r="F23" s="2">
        <f t="shared" si="0"/>
        <v>13808.76</v>
      </c>
      <c r="G23" s="3">
        <f t="shared" si="2"/>
        <v>151896.35999999999</v>
      </c>
      <c r="H23" s="3">
        <f t="shared" si="3"/>
        <v>6904.38</v>
      </c>
      <c r="J23" s="11"/>
      <c r="K23" s="11"/>
      <c r="L23" s="11"/>
      <c r="M23" s="11"/>
      <c r="N23" s="14"/>
      <c r="O23" s="15"/>
      <c r="P23" s="15"/>
    </row>
    <row r="24" spans="1:16" x14ac:dyDescent="0.25">
      <c r="A24">
        <v>15</v>
      </c>
      <c r="B24" s="23" t="s">
        <v>14</v>
      </c>
      <c r="C24">
        <v>4</v>
      </c>
      <c r="D24" s="26"/>
      <c r="E24">
        <f t="shared" si="1"/>
        <v>37</v>
      </c>
      <c r="F24" s="2">
        <f t="shared" si="0"/>
        <v>18411.68</v>
      </c>
      <c r="G24" s="3">
        <f t="shared" si="2"/>
        <v>170308.03999999998</v>
      </c>
      <c r="H24" s="3">
        <f t="shared" si="3"/>
        <v>9205.84</v>
      </c>
      <c r="J24" s="11"/>
      <c r="K24" s="11"/>
      <c r="L24" s="11"/>
      <c r="M24" s="11"/>
      <c r="N24" s="14"/>
      <c r="O24" s="15"/>
      <c r="P24" s="15"/>
    </row>
    <row r="25" spans="1:16" x14ac:dyDescent="0.25">
      <c r="A25">
        <v>16</v>
      </c>
      <c r="B25" s="23" t="s">
        <v>15</v>
      </c>
      <c r="C25">
        <v>0</v>
      </c>
      <c r="D25" s="26">
        <f>D23+C27+C28</f>
        <v>44</v>
      </c>
      <c r="E25">
        <f t="shared" si="1"/>
        <v>37</v>
      </c>
      <c r="F25" s="2">
        <f t="shared" si="0"/>
        <v>0</v>
      </c>
      <c r="G25" s="3">
        <f t="shared" si="2"/>
        <v>170308.03999999998</v>
      </c>
      <c r="H25" s="3">
        <f t="shared" si="3"/>
        <v>6904.38</v>
      </c>
      <c r="J25" s="11"/>
      <c r="K25" s="11"/>
      <c r="L25" s="11"/>
      <c r="M25" s="11"/>
      <c r="N25" s="14"/>
      <c r="O25" s="15"/>
      <c r="P25" s="15"/>
    </row>
    <row r="26" spans="1:16" x14ac:dyDescent="0.25">
      <c r="A26">
        <v>17</v>
      </c>
      <c r="B26" s="23" t="s">
        <v>18</v>
      </c>
      <c r="C26">
        <v>0</v>
      </c>
      <c r="D26" s="26"/>
      <c r="E26">
        <f t="shared" si="1"/>
        <v>37</v>
      </c>
      <c r="F26" s="2">
        <f t="shared" si="0"/>
        <v>0</v>
      </c>
      <c r="G26" s="3">
        <f t="shared" si="2"/>
        <v>170308.03999999998</v>
      </c>
      <c r="H26" s="3">
        <f t="shared" si="3"/>
        <v>9205.84</v>
      </c>
      <c r="J26" s="11"/>
      <c r="K26" s="11"/>
      <c r="L26" s="11"/>
      <c r="M26" s="11"/>
      <c r="N26" s="14"/>
      <c r="O26" s="15"/>
      <c r="P26" s="15"/>
    </row>
    <row r="27" spans="1:16" x14ac:dyDescent="0.25">
      <c r="A27">
        <v>18</v>
      </c>
      <c r="B27" s="23" t="s">
        <v>19</v>
      </c>
      <c r="C27">
        <v>3</v>
      </c>
      <c r="D27" s="26">
        <f>D25+C29+C30</f>
        <v>51</v>
      </c>
      <c r="E27">
        <f t="shared" si="1"/>
        <v>40</v>
      </c>
      <c r="F27" s="2">
        <f t="shared" si="0"/>
        <v>13808.76</v>
      </c>
      <c r="G27" s="3">
        <f t="shared" si="2"/>
        <v>184116.8</v>
      </c>
      <c r="H27" s="3">
        <f t="shared" si="3"/>
        <v>0</v>
      </c>
      <c r="J27" s="11"/>
      <c r="K27" s="11"/>
      <c r="L27" s="11"/>
      <c r="M27" s="11"/>
      <c r="N27" s="14"/>
      <c r="O27" s="15"/>
      <c r="P27" s="15"/>
    </row>
    <row r="28" spans="1:16" x14ac:dyDescent="0.25">
      <c r="A28">
        <v>19</v>
      </c>
      <c r="B28" s="23" t="s">
        <v>20</v>
      </c>
      <c r="C28">
        <v>4</v>
      </c>
      <c r="D28" s="26"/>
      <c r="E28">
        <f t="shared" si="1"/>
        <v>44</v>
      </c>
      <c r="F28" s="2">
        <f t="shared" si="0"/>
        <v>18411.68</v>
      </c>
      <c r="G28" s="3">
        <f t="shared" si="2"/>
        <v>202528.47999999998</v>
      </c>
      <c r="H28" s="3">
        <f t="shared" si="3"/>
        <v>0</v>
      </c>
      <c r="J28" s="11"/>
      <c r="K28" s="11"/>
      <c r="L28" s="11"/>
      <c r="M28" s="11"/>
      <c r="N28" s="14"/>
      <c r="O28" s="15"/>
      <c r="P28" s="15"/>
    </row>
    <row r="29" spans="1:16" x14ac:dyDescent="0.25">
      <c r="A29">
        <v>20</v>
      </c>
      <c r="B29" s="23" t="s">
        <v>21</v>
      </c>
      <c r="C29">
        <v>3</v>
      </c>
      <c r="D29" s="26">
        <f>D27+C31+C32</f>
        <v>58</v>
      </c>
      <c r="E29">
        <f t="shared" ref="E29:E34" si="4">E28+C29</f>
        <v>47</v>
      </c>
      <c r="F29" s="2">
        <f t="shared" si="0"/>
        <v>13808.76</v>
      </c>
      <c r="G29" s="3">
        <f t="shared" si="2"/>
        <v>216337.24</v>
      </c>
      <c r="H29" s="3">
        <f t="shared" si="3"/>
        <v>6904.38</v>
      </c>
      <c r="J29" s="11"/>
      <c r="K29" s="11"/>
      <c r="L29" s="11"/>
      <c r="M29" s="11"/>
      <c r="N29" s="14"/>
      <c r="O29" s="15"/>
      <c r="P29" s="15"/>
    </row>
    <row r="30" spans="1:16" x14ac:dyDescent="0.25">
      <c r="A30">
        <v>21</v>
      </c>
      <c r="B30" s="23" t="s">
        <v>22</v>
      </c>
      <c r="C30">
        <v>4</v>
      </c>
      <c r="D30" s="26"/>
      <c r="E30">
        <f t="shared" si="4"/>
        <v>51</v>
      </c>
      <c r="F30" s="2">
        <f t="shared" si="0"/>
        <v>18411.68</v>
      </c>
      <c r="G30" s="3">
        <f t="shared" si="2"/>
        <v>234748.91999999998</v>
      </c>
      <c r="H30" s="3">
        <f t="shared" si="3"/>
        <v>9205.84</v>
      </c>
      <c r="J30" s="11"/>
      <c r="K30" s="11"/>
      <c r="L30" s="11"/>
      <c r="M30" s="11"/>
      <c r="N30" s="14"/>
      <c r="O30" s="15"/>
      <c r="P30" s="15"/>
    </row>
    <row r="31" spans="1:16" x14ac:dyDescent="0.25">
      <c r="A31">
        <v>22</v>
      </c>
      <c r="B31" s="23" t="s">
        <v>23</v>
      </c>
      <c r="C31">
        <v>3</v>
      </c>
      <c r="D31" s="26">
        <f>D29+C33+C34</f>
        <v>60</v>
      </c>
      <c r="E31">
        <f t="shared" si="4"/>
        <v>54</v>
      </c>
      <c r="F31" s="2">
        <f t="shared" si="0"/>
        <v>13808.76</v>
      </c>
      <c r="G31" s="3">
        <f t="shared" si="2"/>
        <v>248557.68</v>
      </c>
      <c r="H31" s="3">
        <f t="shared" si="3"/>
        <v>6904.38</v>
      </c>
      <c r="J31" s="11"/>
      <c r="K31" s="11"/>
      <c r="L31" s="11"/>
      <c r="M31" s="11"/>
      <c r="N31" s="14"/>
      <c r="O31" s="15"/>
      <c r="P31" s="15"/>
    </row>
    <row r="32" spans="1:16" x14ac:dyDescent="0.25">
      <c r="A32">
        <v>23</v>
      </c>
      <c r="B32" s="23" t="s">
        <v>24</v>
      </c>
      <c r="C32">
        <v>4</v>
      </c>
      <c r="D32" s="26"/>
      <c r="E32">
        <f t="shared" si="4"/>
        <v>58</v>
      </c>
      <c r="F32" s="2">
        <f t="shared" si="0"/>
        <v>18411.68</v>
      </c>
      <c r="G32" s="3">
        <f t="shared" si="2"/>
        <v>266969.36</v>
      </c>
      <c r="H32" s="3">
        <f t="shared" si="3"/>
        <v>9205.84</v>
      </c>
      <c r="J32" s="11"/>
      <c r="K32" s="11"/>
      <c r="L32" s="11"/>
      <c r="M32" s="11"/>
      <c r="N32" s="14"/>
      <c r="O32" s="15"/>
      <c r="P32" s="15"/>
    </row>
    <row r="33" spans="1:16" x14ac:dyDescent="0.25">
      <c r="A33">
        <v>24</v>
      </c>
      <c r="B33" s="23" t="s">
        <v>25</v>
      </c>
      <c r="C33">
        <v>2</v>
      </c>
      <c r="D33" s="26"/>
      <c r="E33">
        <f t="shared" si="4"/>
        <v>60</v>
      </c>
      <c r="F33" s="2">
        <f t="shared" si="0"/>
        <v>9205.84</v>
      </c>
      <c r="G33" s="3">
        <f t="shared" si="2"/>
        <v>276175.2</v>
      </c>
      <c r="H33" s="3">
        <f t="shared" si="3"/>
        <v>6904.38</v>
      </c>
      <c r="J33" s="11"/>
      <c r="K33" s="11"/>
      <c r="L33" s="11"/>
      <c r="M33" s="11"/>
      <c r="N33" s="14"/>
      <c r="O33" s="15"/>
      <c r="P33" s="15"/>
    </row>
    <row r="34" spans="1:16" x14ac:dyDescent="0.25">
      <c r="A34">
        <v>25</v>
      </c>
      <c r="B34" s="23" t="s">
        <v>26</v>
      </c>
      <c r="C34">
        <v>0</v>
      </c>
      <c r="D34" s="26"/>
      <c r="E34">
        <f t="shared" si="4"/>
        <v>60</v>
      </c>
      <c r="F34" s="2">
        <f t="shared" si="0"/>
        <v>0</v>
      </c>
      <c r="G34" s="3">
        <f>G33+F34</f>
        <v>276175.2</v>
      </c>
      <c r="H34" s="3">
        <f t="shared" si="3"/>
        <v>9205.84</v>
      </c>
      <c r="J34" s="11"/>
      <c r="K34" s="11"/>
      <c r="L34" s="11"/>
      <c r="M34" s="11"/>
      <c r="N34" s="14"/>
      <c r="O34" s="15"/>
      <c r="P34" s="15"/>
    </row>
    <row r="35" spans="1:16" x14ac:dyDescent="0.25">
      <c r="A35">
        <v>26</v>
      </c>
      <c r="B35" s="24" t="s">
        <v>27</v>
      </c>
      <c r="D35" s="26"/>
      <c r="G35" s="3"/>
      <c r="H35" s="3">
        <f t="shared" si="3"/>
        <v>4602.92</v>
      </c>
      <c r="J35" s="11"/>
      <c r="K35" s="11"/>
      <c r="L35" s="11"/>
      <c r="M35" s="11"/>
      <c r="N35" s="11"/>
      <c r="O35" s="15"/>
      <c r="P35" s="15"/>
    </row>
    <row r="36" spans="1:16" x14ac:dyDescent="0.25">
      <c r="A36" s="7">
        <v>27</v>
      </c>
      <c r="B36" s="22" t="s">
        <v>42</v>
      </c>
      <c r="C36" s="7"/>
      <c r="D36" s="28"/>
      <c r="E36" s="7"/>
      <c r="F36" s="7"/>
      <c r="G36" s="7"/>
      <c r="H36" s="3">
        <f t="shared" si="3"/>
        <v>0</v>
      </c>
      <c r="J36" s="16"/>
      <c r="K36" s="16"/>
      <c r="L36" s="16"/>
      <c r="M36" s="16"/>
      <c r="N36" s="16"/>
      <c r="O36" s="16"/>
      <c r="P36" s="17"/>
    </row>
    <row r="37" spans="1:16" x14ac:dyDescent="0.25">
      <c r="A37" s="8"/>
      <c r="B37" s="8"/>
      <c r="C37" s="8"/>
      <c r="D37" s="29"/>
      <c r="E37" s="8"/>
      <c r="F37" s="8"/>
      <c r="G37" s="8"/>
      <c r="H37" s="8"/>
      <c r="J37" s="18"/>
      <c r="K37" s="18"/>
      <c r="L37" s="18"/>
      <c r="M37" s="18"/>
      <c r="N37" s="18"/>
      <c r="O37" s="18"/>
      <c r="P37" s="18"/>
    </row>
    <row r="38" spans="1:16" x14ac:dyDescent="0.25">
      <c r="J38" s="11"/>
      <c r="K38" s="11"/>
      <c r="L38" s="11"/>
      <c r="M38" s="11"/>
      <c r="N38" s="11"/>
      <c r="O38" s="11"/>
      <c r="P38" s="11"/>
    </row>
    <row r="39" spans="1:16" x14ac:dyDescent="0.25">
      <c r="F39" s="3"/>
      <c r="H39" s="6">
        <f>SUM(H10:H38)</f>
        <v>276175.2</v>
      </c>
      <c r="J39" s="11"/>
      <c r="K39" s="11"/>
      <c r="L39" s="11"/>
      <c r="M39" s="11"/>
      <c r="N39" s="15"/>
      <c r="O39" s="11"/>
      <c r="P39" s="19"/>
    </row>
    <row r="40" spans="1:16" x14ac:dyDescent="0.25">
      <c r="H40" s="9" t="s">
        <v>32</v>
      </c>
      <c r="J40" s="11"/>
      <c r="K40" s="11"/>
      <c r="L40" s="11"/>
      <c r="M40" s="11"/>
      <c r="N40" s="11"/>
      <c r="O40" s="11"/>
      <c r="P40" s="20"/>
    </row>
    <row r="41" spans="1:16" x14ac:dyDescent="0.25">
      <c r="J41" s="11"/>
      <c r="K41" s="11"/>
      <c r="L41" s="11"/>
      <c r="M41" s="11"/>
      <c r="N41" s="11"/>
      <c r="O41" s="11"/>
      <c r="P41" s="11"/>
    </row>
    <row r="43" spans="1:16" x14ac:dyDescent="0.25">
      <c r="A43" s="30" t="s">
        <v>45</v>
      </c>
      <c r="B43" s="31"/>
      <c r="C43" s="31"/>
      <c r="D43" s="31"/>
      <c r="E43" s="31"/>
      <c r="F43" s="31"/>
      <c r="G43" s="31"/>
      <c r="H43" s="31"/>
    </row>
    <row r="44" spans="1:16" x14ac:dyDescent="0.25">
      <c r="A44" s="31"/>
      <c r="B44" s="31"/>
      <c r="C44" s="31"/>
      <c r="D44" s="31"/>
      <c r="E44" s="31"/>
      <c r="F44" s="31"/>
      <c r="G44" s="31"/>
      <c r="H44" s="31"/>
    </row>
    <row r="45" spans="1:16" x14ac:dyDescent="0.25">
      <c r="A45" s="31"/>
      <c r="B45" s="31"/>
      <c r="C45" s="31"/>
      <c r="D45" s="31"/>
      <c r="E45" s="31"/>
      <c r="F45" s="31"/>
      <c r="G45" s="31"/>
      <c r="H45" s="31"/>
    </row>
    <row r="46" spans="1:16" x14ac:dyDescent="0.25">
      <c r="A46" s="31"/>
      <c r="B46" s="31"/>
      <c r="C46" s="31"/>
      <c r="D46" s="31"/>
      <c r="E46" s="31"/>
      <c r="F46" s="31"/>
      <c r="G46" s="31"/>
      <c r="H46" s="31"/>
    </row>
    <row r="47" spans="1:16" ht="86.25" customHeight="1" x14ac:dyDescent="0.25">
      <c r="A47" s="31"/>
      <c r="B47" s="31"/>
      <c r="C47" s="31"/>
      <c r="D47" s="31"/>
      <c r="E47" s="31"/>
      <c r="F47" s="31"/>
      <c r="G47" s="31"/>
      <c r="H47" s="31"/>
    </row>
    <row r="49" spans="1:8" x14ac:dyDescent="0.25">
      <c r="A49" s="32" t="s">
        <v>44</v>
      </c>
      <c r="B49" s="32"/>
      <c r="C49" s="32"/>
      <c r="D49" s="32"/>
      <c r="E49" s="32"/>
      <c r="F49" s="32"/>
      <c r="G49" s="32"/>
      <c r="H49" s="32"/>
    </row>
    <row r="50" spans="1:8" x14ac:dyDescent="0.25">
      <c r="A50" s="32"/>
      <c r="B50" s="32"/>
      <c r="C50" s="32"/>
      <c r="D50" s="32"/>
      <c r="E50" s="32"/>
      <c r="F50" s="32"/>
      <c r="G50" s="32"/>
      <c r="H50" s="32"/>
    </row>
    <row r="51" spans="1:8" x14ac:dyDescent="0.25">
      <c r="A51" s="32"/>
      <c r="B51" s="32"/>
      <c r="C51" s="32"/>
      <c r="D51" s="32"/>
      <c r="E51" s="32"/>
      <c r="F51" s="32"/>
      <c r="G51" s="32"/>
      <c r="H51" s="32"/>
    </row>
    <row r="52" spans="1:8" x14ac:dyDescent="0.25">
      <c r="A52" s="32"/>
      <c r="B52" s="32"/>
      <c r="C52" s="32"/>
      <c r="D52" s="32"/>
      <c r="E52" s="32"/>
      <c r="F52" s="32"/>
      <c r="G52" s="32"/>
      <c r="H52" s="32"/>
    </row>
  </sheetData>
  <mergeCells count="3">
    <mergeCell ref="J7:K7"/>
    <mergeCell ref="A43:H47"/>
    <mergeCell ref="A49:H52"/>
  </mergeCells>
  <phoneticPr fontId="3" type="noConversion"/>
  <pageMargins left="0.7" right="0.7" top="0.78740157499999996" bottom="0.78740157499999996"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07e1a20-6ba9-484c-983d-ef57874d77c9" xsi:nil="true"/>
    <lcf76f155ced4ddcb4097134ff3c332f xmlns="23941844-3ab6-4a47-b190-34d90c44891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F46037233CEA542A5CC98B99024BFF4" ma:contentTypeVersion="15" ma:contentTypeDescription="Ein neues Dokument erstellen." ma:contentTypeScope="" ma:versionID="e0ee04f707cc6edd4037bf2c6f43c822">
  <xsd:schema xmlns:xsd="http://www.w3.org/2001/XMLSchema" xmlns:xs="http://www.w3.org/2001/XMLSchema" xmlns:p="http://schemas.microsoft.com/office/2006/metadata/properties" xmlns:ns2="23941844-3ab6-4a47-b190-34d90c448918" xmlns:ns3="407e1a20-6ba9-484c-983d-ef57874d77c9" targetNamespace="http://schemas.microsoft.com/office/2006/metadata/properties" ma:root="true" ma:fieldsID="c55a60c78147ee1aaa7dce55137e0ef0" ns2:_="" ns3:_="">
    <xsd:import namespace="23941844-3ab6-4a47-b190-34d90c448918"/>
    <xsd:import namespace="407e1a20-6ba9-484c-983d-ef57874d77c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ServiceSearchProperties"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941844-3ab6-4a47-b190-34d90c4489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ab424800-2859-4e32-9a5c-c2d87335564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7e1a20-6ba9-484c-983d-ef57874d77c9"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4" nillable="true" ma:displayName="Taxonomy Catch All Column" ma:hidden="true" ma:list="{b7bf3f51-96b4-468c-a854-65b2400a1f72}" ma:internalName="TaxCatchAll" ma:showField="CatchAllData" ma:web="407e1a20-6ba9-484c-983d-ef57874d7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179D97-7271-4E23-9AFD-97625FC9B17A}">
  <ds:schemaRefs>
    <ds:schemaRef ds:uri="http://schemas.microsoft.com/office/2006/metadata/properties"/>
    <ds:schemaRef ds:uri="http://schemas.microsoft.com/office/2006/documentManagement/types"/>
    <ds:schemaRef ds:uri="http://purl.org/dc/terms/"/>
    <ds:schemaRef ds:uri="23941844-3ab6-4a47-b190-34d90c448918"/>
    <ds:schemaRef ds:uri="407e1a20-6ba9-484c-983d-ef57874d77c9"/>
    <ds:schemaRef ds:uri="http://purl.org/dc/dcmitype/"/>
    <ds:schemaRef ds:uri="http://schemas.microsoft.com/office/infopath/2007/PartnerControls"/>
    <ds:schemaRef ds:uri="http://purl.org/dc/elements/1.1/"/>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CED32D5A-A4A7-48A6-A9DE-A71634B2A1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941844-3ab6-4a47-b190-34d90c448918"/>
    <ds:schemaRef ds:uri="407e1a20-6ba9-484c-983d-ef57874d7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E473A6-1DF1-4D42-BC5C-C01D3565AB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Liefer- und Zahlungsplan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stephan.diehl</dc:creator>
  <cp:lastModifiedBy>Falko</cp:lastModifiedBy>
  <cp:lastPrinted>2023-09-03T14:25:03Z</cp:lastPrinted>
  <dcterms:created xsi:type="dcterms:W3CDTF">2023-08-29T15:43:54Z</dcterms:created>
  <dcterms:modified xsi:type="dcterms:W3CDTF">2023-09-03T14:35:39Z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0x0101001F46037233CEA542A5CC98B99024BFF4</vt:lpwstr>
  </property>
  <property fmtid="{D5CDD505-2E9C-101B-9397-08002B2CF9AE}" pid="3" name="MediaServiceImageTags">
    <vt:lpwstr/>
  </property>
</Properties>
</file>